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SheetTabs="0" xWindow="240" yWindow="105" windowWidth="14805" windowHeight="8010" activeTab="0"/>
  </bookViews>
  <sheets>
    <sheet name="Hoja2" sheetId="1" r:id="rId1"/>
  </sheets>
  <definedNames>
    <definedName name="_xlnm.Print_Area" localSheetId="0">'Hoja2'!$A$1:$S$27</definedName>
  </definedNames>
  <calcPr fullCalcOnLoad="1"/>
</workbook>
</file>

<file path=xl/sharedStrings.xml><?xml version="1.0" encoding="utf-8"?>
<sst xmlns="http://schemas.openxmlformats.org/spreadsheetml/2006/main" count="36" uniqueCount="35">
  <si>
    <t>T1</t>
  </si>
  <si>
    <t>T2</t>
  </si>
  <si>
    <t>T3</t>
  </si>
  <si>
    <t>T4</t>
  </si>
  <si>
    <t>T5</t>
  </si>
  <si>
    <t>T6</t>
  </si>
  <si>
    <t>Minutos</t>
  </si>
  <si>
    <t>ACCIONES A REALIZAR</t>
  </si>
  <si>
    <t>Tarea
Herramienta</t>
  </si>
  <si>
    <t>Sí</t>
  </si>
  <si>
    <t>No</t>
  </si>
  <si>
    <t xml:space="preserve">Horas </t>
  </si>
  <si>
    <t>Tiempo de exposición</t>
  </si>
  <si>
    <t>¿Se incluye el factor K en 
las mediciones de aceleración?</t>
  </si>
  <si>
    <t>Exposición parcial 
diaria a vibraciones</t>
  </si>
  <si>
    <t>- Planificar y ejecutar un programa de medidas preventivas, tanto técnicas como de organización, encaminadas a reducir la exposición a vibraciones y los riesgos derivados. (Art. 5.2 R.D.1311/2005)
- Garantizar la vigilancia de la salud apropiada a los trabajadores expuestos. (Art. 8 R.D. 1311/2005)
- Proporcionar información y formación sobre vibraciones. (Art. 6 R.D.1311/2005)
- Facilitar la consulta y participación. (Art. 7 R.D.1311/2005)</t>
  </si>
  <si>
    <t>- Establecer y ejecutar, de forma inmediata, acciones y medidas preventivas, tanto técnicas como de organización, encaminadas a reducir los riesgos y la exposición de los trabajadores por debajo del valor límite. (Art. 5.3 R.D. 1311/2005)
- Garantizar la vigilancia de la salud reforzada a los trabajadores expuestos. (Art. 8 R.D. 1311/2005)
- Proporcionar información y formación sobre vibraciones. (Art. 6 R.D.1311/2005)
- Facilitar la consulta y participación. (Art. 7 R.D.1311/2005)</t>
  </si>
  <si>
    <t>* Completar espacios en blanco</t>
  </si>
  <si>
    <t>Puntos de 
Exposición parcial</t>
  </si>
  <si>
    <t>Aceleración equivalente 
diaria A(8)</t>
  </si>
  <si>
    <t>Puntos de exposición
diaria total</t>
  </si>
  <si>
    <t>Aceleración equivalente 
diaria A(8) por ejes</t>
  </si>
  <si>
    <t>Puntos de exposición 
total diaria por ejes</t>
  </si>
  <si>
    <r>
      <t>a</t>
    </r>
    <r>
      <rPr>
        <b/>
        <vertAlign val="subscript"/>
        <sz val="14"/>
        <color indexed="9"/>
        <rFont val="Calibri"/>
        <family val="2"/>
      </rPr>
      <t>wx</t>
    </r>
  </si>
  <si>
    <r>
      <t>a</t>
    </r>
    <r>
      <rPr>
        <b/>
        <vertAlign val="subscript"/>
        <sz val="14"/>
        <color indexed="9"/>
        <rFont val="Calibri"/>
        <family val="2"/>
      </rPr>
      <t>wy</t>
    </r>
  </si>
  <si>
    <r>
      <t>a</t>
    </r>
    <r>
      <rPr>
        <b/>
        <vertAlign val="subscript"/>
        <sz val="14"/>
        <color indexed="9"/>
        <rFont val="Calibri"/>
        <family val="2"/>
      </rPr>
      <t>wz</t>
    </r>
  </si>
  <si>
    <r>
      <t>A(8)</t>
    </r>
    <r>
      <rPr>
        <b/>
        <vertAlign val="subscript"/>
        <sz val="14"/>
        <color indexed="9"/>
        <rFont val="Calibri"/>
        <family val="2"/>
      </rPr>
      <t>x</t>
    </r>
  </si>
  <si>
    <r>
      <t>A(8)</t>
    </r>
    <r>
      <rPr>
        <b/>
        <vertAlign val="subscript"/>
        <sz val="14"/>
        <color indexed="9"/>
        <rFont val="Calibri"/>
        <family val="2"/>
      </rPr>
      <t>y</t>
    </r>
  </si>
  <si>
    <r>
      <t>A(8)</t>
    </r>
    <r>
      <rPr>
        <b/>
        <vertAlign val="subscript"/>
        <sz val="14"/>
        <color indexed="9"/>
        <rFont val="Calibri"/>
        <family val="2"/>
      </rPr>
      <t>z</t>
    </r>
  </si>
  <si>
    <r>
      <t>P</t>
    </r>
    <r>
      <rPr>
        <b/>
        <vertAlign val="subscript"/>
        <sz val="14"/>
        <color indexed="9"/>
        <rFont val="Calibri"/>
        <family val="2"/>
      </rPr>
      <t>EX</t>
    </r>
  </si>
  <si>
    <r>
      <t>P</t>
    </r>
    <r>
      <rPr>
        <b/>
        <vertAlign val="subscript"/>
        <sz val="14"/>
        <color indexed="9"/>
        <rFont val="Calibri"/>
        <family val="2"/>
      </rPr>
      <t>EY</t>
    </r>
  </si>
  <si>
    <r>
      <t>P</t>
    </r>
    <r>
      <rPr>
        <b/>
        <vertAlign val="subscript"/>
        <sz val="14"/>
        <color indexed="9"/>
        <rFont val="Calibri"/>
        <family val="2"/>
      </rPr>
      <t>EZ</t>
    </r>
  </si>
  <si>
    <t>CALCULADORA DE EXPOSICIÓN A VIBRACIONES CUERPO ENTERO</t>
  </si>
  <si>
    <t>- Acciones razonables para reducir los riesgos de la exposición a vibraciones. (Art. 5.1 R.D.1311/2005)
- Proporcionar información y formación sobre vibraciones. (Art. 6 R.D.1311/2005)
- Facilitar la consulta y participación. (Art. 7 R.D.1311/2005)
* Salvo en caso de trabajadores especialmente sensibles.</t>
  </si>
  <si>
    <t>Valores de  aceleración 
en los ejes X,Y,Z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</si>
</sst>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\ &quot;m/s²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9"/>
      <name val="Calibri"/>
      <family val="2"/>
    </font>
    <font>
      <b/>
      <sz val="14"/>
      <color indexed="9"/>
      <name val="Calibri"/>
      <family val="2"/>
    </font>
    <font>
      <b/>
      <sz val="13"/>
      <color indexed="9"/>
      <name val="Calibri"/>
      <family val="2"/>
    </font>
    <font>
      <b/>
      <vertAlign val="subscript"/>
      <sz val="14"/>
      <color indexed="9"/>
      <name val="Calibri"/>
      <family val="2"/>
    </font>
    <font>
      <b/>
      <sz val="14"/>
      <name val="Calibri"/>
      <family val="2"/>
    </font>
    <font>
      <b/>
      <sz val="11.5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.2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sz val="13"/>
      <color theme="0"/>
      <name val="Calibri"/>
      <family val="2"/>
    </font>
    <font>
      <b/>
      <sz val="11.5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AAE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 applyProtection="1" quotePrefix="1">
      <alignment wrapText="1"/>
      <protection/>
    </xf>
    <xf numFmtId="0" fontId="0" fillId="33" borderId="0" xfId="0" applyFill="1" applyAlignment="1">
      <alignment/>
    </xf>
    <xf numFmtId="0" fontId="44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164" fontId="0" fillId="33" borderId="10" xfId="0" applyNumberFormat="1" applyFill="1" applyBorder="1" applyAlignment="1">
      <alignment horizontal="center" vertical="center"/>
    </xf>
    <xf numFmtId="164" fontId="0" fillId="33" borderId="11" xfId="0" applyNumberFormat="1" applyFill="1" applyBorder="1" applyAlignment="1">
      <alignment horizontal="center" vertical="center"/>
    </xf>
    <xf numFmtId="164" fontId="0" fillId="33" borderId="12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0" fillId="33" borderId="12" xfId="0" applyNumberFormat="1" applyFill="1" applyBorder="1" applyAlignment="1">
      <alignment horizontal="center" vertical="center"/>
    </xf>
    <xf numFmtId="164" fontId="0" fillId="33" borderId="13" xfId="0" applyNumberFormat="1" applyFill="1" applyBorder="1" applyAlignment="1">
      <alignment horizontal="center" vertical="center"/>
    </xf>
    <xf numFmtId="164" fontId="0" fillId="33" borderId="14" xfId="0" applyNumberFormat="1" applyFill="1" applyBorder="1" applyAlignment="1">
      <alignment horizontal="center" vertical="center"/>
    </xf>
    <xf numFmtId="164" fontId="0" fillId="33" borderId="15" xfId="0" applyNumberFormat="1" applyFill="1" applyBorder="1" applyAlignment="1">
      <alignment horizontal="center" vertical="center"/>
    </xf>
    <xf numFmtId="0" fontId="0" fillId="33" borderId="14" xfId="0" applyNumberFormat="1" applyFill="1" applyBorder="1" applyAlignment="1">
      <alignment horizontal="center" vertical="center"/>
    </xf>
    <xf numFmtId="164" fontId="0" fillId="33" borderId="16" xfId="0" applyNumberFormat="1" applyFill="1" applyBorder="1" applyAlignment="1">
      <alignment horizontal="center" vertical="center"/>
    </xf>
    <xf numFmtId="164" fontId="0" fillId="33" borderId="17" xfId="0" applyNumberFormat="1" applyFill="1" applyBorder="1" applyAlignment="1">
      <alignment horizontal="center" vertical="center"/>
    </xf>
    <xf numFmtId="164" fontId="0" fillId="33" borderId="18" xfId="0" applyNumberFormat="1" applyFill="1" applyBorder="1" applyAlignment="1">
      <alignment horizontal="center" vertical="center"/>
    </xf>
    <xf numFmtId="0" fontId="0" fillId="33" borderId="17" xfId="0" applyNumberFormat="1" applyFill="1" applyBorder="1" applyAlignment="1">
      <alignment horizontal="center" vertical="center"/>
    </xf>
    <xf numFmtId="0" fontId="45" fillId="33" borderId="0" xfId="0" applyFont="1" applyFill="1" applyAlignment="1" applyProtection="1">
      <alignment/>
      <protection/>
    </xf>
    <xf numFmtId="0" fontId="0" fillId="33" borderId="19" xfId="0" applyNumberFormat="1" applyFill="1" applyBorder="1" applyAlignment="1">
      <alignment horizontal="center" vertical="center"/>
    </xf>
    <xf numFmtId="0" fontId="0" fillId="33" borderId="20" xfId="0" applyNumberFormat="1" applyFill="1" applyBorder="1" applyAlignment="1">
      <alignment horizontal="center" vertical="center"/>
    </xf>
    <xf numFmtId="0" fontId="0" fillId="33" borderId="21" xfId="0" applyNumberFormat="1" applyFill="1" applyBorder="1" applyAlignment="1">
      <alignment horizontal="center" vertical="center"/>
    </xf>
    <xf numFmtId="0" fontId="31" fillId="33" borderId="22" xfId="0" applyFont="1" applyFill="1" applyBorder="1" applyAlignment="1">
      <alignment horizontal="center" vertical="center"/>
    </xf>
    <xf numFmtId="0" fontId="31" fillId="33" borderId="23" xfId="0" applyFont="1" applyFill="1" applyBorder="1" applyAlignment="1">
      <alignment horizontal="center" vertical="center"/>
    </xf>
    <xf numFmtId="0" fontId="31" fillId="33" borderId="24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31" fillId="33" borderId="21" xfId="0" applyFont="1" applyFill="1" applyBorder="1" applyAlignment="1">
      <alignment horizontal="center" vertical="center"/>
    </xf>
    <xf numFmtId="0" fontId="31" fillId="33" borderId="19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26" xfId="0" applyFont="1" applyFill="1" applyBorder="1" applyAlignment="1" applyProtection="1">
      <alignment vertical="center"/>
      <protection locked="0"/>
    </xf>
    <xf numFmtId="164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164" fontId="3" fillId="0" borderId="28" xfId="0" applyNumberFormat="1" applyFont="1" applyFill="1" applyBorder="1" applyAlignment="1" applyProtection="1">
      <alignment horizontal="center" vertical="center"/>
      <protection locked="0"/>
    </xf>
    <xf numFmtId="164" fontId="3" fillId="0" borderId="13" xfId="0" applyNumberFormat="1" applyFont="1" applyFill="1" applyBorder="1" applyAlignment="1" applyProtection="1">
      <alignment horizontal="center" vertical="center"/>
      <protection locked="0"/>
    </xf>
    <xf numFmtId="164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164" fontId="3" fillId="0" borderId="29" xfId="0" applyNumberFormat="1" applyFont="1" applyFill="1" applyBorder="1" applyAlignment="1" applyProtection="1">
      <alignment horizontal="center" vertical="center"/>
      <protection locked="0"/>
    </xf>
    <xf numFmtId="164" fontId="3" fillId="0" borderId="16" xfId="0" applyNumberFormat="1" applyFont="1" applyFill="1" applyBorder="1" applyAlignment="1" applyProtection="1">
      <alignment horizontal="center" vertical="center"/>
      <protection locked="0"/>
    </xf>
    <xf numFmtId="164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0" fillId="33" borderId="11" xfId="0" applyNumberFormat="1" applyFill="1" applyBorder="1" applyAlignment="1">
      <alignment horizontal="center" vertical="center"/>
    </xf>
    <xf numFmtId="0" fontId="0" fillId="33" borderId="15" xfId="0" applyNumberFormat="1" applyFill="1" applyBorder="1" applyAlignment="1">
      <alignment horizontal="center" vertical="center"/>
    </xf>
    <xf numFmtId="0" fontId="0" fillId="33" borderId="13" xfId="0" applyNumberFormat="1" applyFill="1" applyBorder="1" applyAlignment="1">
      <alignment horizontal="center" vertical="center"/>
    </xf>
    <xf numFmtId="0" fontId="0" fillId="33" borderId="18" xfId="0" applyNumberFormat="1" applyFill="1" applyBorder="1" applyAlignment="1">
      <alignment horizontal="center" vertical="center"/>
    </xf>
    <xf numFmtId="0" fontId="0" fillId="33" borderId="16" xfId="0" applyNumberFormat="1" applyFill="1" applyBorder="1" applyAlignment="1">
      <alignment horizontal="center" vertical="center"/>
    </xf>
    <xf numFmtId="0" fontId="47" fillId="33" borderId="30" xfId="0" applyNumberFormat="1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0" fillId="33" borderId="0" xfId="0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 vertical="center" wrapText="1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0" borderId="0" xfId="0" applyFont="1" applyAlignment="1" applyProtection="1">
      <alignment vertical="center"/>
      <protection/>
    </xf>
    <xf numFmtId="164" fontId="47" fillId="33" borderId="30" xfId="0" applyNumberFormat="1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32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7" fillId="33" borderId="0" xfId="0" applyFont="1" applyFill="1" applyAlignment="1" applyProtection="1">
      <alignment vertical="center" wrapText="1"/>
      <protection/>
    </xf>
    <xf numFmtId="0" fontId="47" fillId="0" borderId="0" xfId="0" applyFont="1" applyAlignment="1" applyProtection="1">
      <alignment vertical="center" wrapText="1"/>
      <protection/>
    </xf>
    <xf numFmtId="0" fontId="46" fillId="33" borderId="33" xfId="0" applyFont="1" applyFill="1" applyBorder="1" applyAlignment="1">
      <alignment horizontal="center" vertical="center" wrapText="1"/>
    </xf>
    <xf numFmtId="0" fontId="44" fillId="0" borderId="34" xfId="0" applyFont="1" applyBorder="1" applyAlignment="1">
      <alignment wrapText="1"/>
    </xf>
    <xf numFmtId="0" fontId="0" fillId="33" borderId="0" xfId="0" applyFill="1" applyAlignment="1">
      <alignment wrapText="1"/>
    </xf>
    <xf numFmtId="0" fontId="0" fillId="0" borderId="0" xfId="0" applyAlignment="1">
      <alignment wrapText="1"/>
    </xf>
    <xf numFmtId="0" fontId="46" fillId="33" borderId="19" xfId="0" applyFont="1" applyFill="1" applyBorder="1" applyAlignment="1">
      <alignment horizontal="center" vertical="center" wrapText="1"/>
    </xf>
    <xf numFmtId="0" fontId="46" fillId="33" borderId="20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left" vertical="center" wrapText="1"/>
    </xf>
    <xf numFmtId="0" fontId="49" fillId="33" borderId="2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 applyProtection="1" quotePrefix="1">
      <alignment vertical="top"/>
      <protection/>
    </xf>
    <xf numFmtId="0" fontId="0" fillId="33" borderId="0" xfId="0" applyFill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1">
    <dxf>
      <fill>
        <patternFill patternType="lightGray">
          <fgColor rgb="FF6CAAE4"/>
          <bgColor indexed="65"/>
        </patternFill>
      </fill>
    </dxf>
    <dxf>
      <font>
        <color theme="0"/>
      </font>
      <fill>
        <patternFill patternType="solid">
          <fgColor indexed="65"/>
          <bgColor rgb="FF00B050"/>
        </patternFill>
      </fill>
    </dxf>
    <dxf>
      <fill>
        <patternFill>
          <bgColor rgb="FFFFFF00"/>
        </patternFill>
      </fill>
      <border>
        <left/>
        <right/>
        <top/>
        <bottom/>
      </border>
    </dxf>
    <dxf>
      <font>
        <color theme="0"/>
      </font>
      <fill>
        <patternFill>
          <bgColor rgb="FFFF0000"/>
        </patternFill>
      </fill>
    </dxf>
    <dxf>
      <fill>
        <patternFill patternType="lightGray">
          <fgColor rgb="FF6CAAE4"/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 patternType="lightGray">
          <fgColor rgb="FF6CAAE4"/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  <border/>
    </dxf>
    <dxf>
      <font>
        <color auto="1"/>
      </font>
      <fill>
        <patternFill>
          <bgColor rgb="FF00B050"/>
        </patternFill>
      </fill>
      <border/>
    </dxf>
    <dxf>
      <font>
        <color theme="0"/>
      </font>
      <fill>
        <patternFill patternType="solid">
          <fgColor indexed="65"/>
          <bgColor rgb="FF00B05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2</xdr:row>
      <xdr:rowOff>0</xdr:rowOff>
    </xdr:from>
    <xdr:to>
      <xdr:col>18</xdr:col>
      <xdr:colOff>0</xdr:colOff>
      <xdr:row>5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381000"/>
          <a:ext cx="5067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24</xdr:row>
      <xdr:rowOff>85725</xdr:rowOff>
    </xdr:from>
    <xdr:to>
      <xdr:col>18</xdr:col>
      <xdr:colOff>238125</xdr:colOff>
      <xdr:row>25</xdr:row>
      <xdr:rowOff>152400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5762625" y="6638925"/>
          <a:ext cx="5267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2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ES2017-0044 |</a:t>
          </a:r>
          <a:r>
            <a:rPr lang="en-US" cap="none" sz="92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2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Prevención de riesgos en trabajos expuestos a vibraciones en el  sector de la construcción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showGridLines="0" showRowColHeaders="0" tabSelected="1" zoomScale="112" zoomScaleNormal="112" zoomScaleSheetLayoutView="97" zoomScalePageLayoutView="0" workbookViewId="0" topLeftCell="A1">
      <selection activeCell="C10" sqref="C10"/>
    </sheetView>
  </sheetViews>
  <sheetFormatPr defaultColWidth="11.421875" defaultRowHeight="15"/>
  <cols>
    <col min="1" max="2" width="3.28125" style="0" customWidth="1"/>
    <col min="3" max="3" width="21.28125" style="0" customWidth="1"/>
    <col min="4" max="6" width="10.28125" style="0" customWidth="1"/>
    <col min="7" max="7" width="4.28125" style="0" customWidth="1"/>
    <col min="10" max="10" width="3.28125" style="0" customWidth="1"/>
    <col min="11" max="11" width="11.421875" style="0" hidden="1" customWidth="1"/>
    <col min="12" max="13" width="11.8515625" style="0" customWidth="1"/>
    <col min="15" max="15" width="3.28125" style="0" customWidth="1"/>
    <col min="16" max="16" width="11.421875" style="0" customWidth="1"/>
    <col min="19" max="19" width="3.57421875" style="0" customWidth="1"/>
    <col min="22" max="22" width="11.421875" style="0" hidden="1" customWidth="1"/>
  </cols>
  <sheetData>
    <row r="1" spans="1:19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>
      <c r="A2" s="2"/>
      <c r="B2" s="2"/>
      <c r="C2" s="72"/>
      <c r="D2" s="73"/>
      <c r="E2" s="73"/>
      <c r="F2" s="73"/>
      <c r="G2" s="73"/>
      <c r="H2" s="73"/>
      <c r="I2" s="7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8.75">
      <c r="A4" s="2"/>
      <c r="B4" s="2"/>
      <c r="C4" s="68" t="s">
        <v>32</v>
      </c>
      <c r="D4" s="69"/>
      <c r="E4" s="69"/>
      <c r="F4" s="69"/>
      <c r="G4" s="69"/>
      <c r="H4" s="69"/>
      <c r="I4" s="69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42" customHeight="1" thickBot="1">
      <c r="A6" s="2"/>
      <c r="B6" s="2"/>
      <c r="C6" s="2"/>
      <c r="D6" s="77" t="s">
        <v>13</v>
      </c>
      <c r="E6" s="78"/>
      <c r="F6" s="78"/>
      <c r="G6" s="49" t="s">
        <v>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33.75" customHeight="1" thickBot="1">
      <c r="A8" s="2"/>
      <c r="B8" s="2"/>
      <c r="C8" s="70" t="s">
        <v>8</v>
      </c>
      <c r="D8" s="65" t="s">
        <v>34</v>
      </c>
      <c r="E8" s="66"/>
      <c r="F8" s="67"/>
      <c r="G8" s="2"/>
      <c r="H8" s="74" t="s">
        <v>12</v>
      </c>
      <c r="I8" s="76"/>
      <c r="J8" s="3"/>
      <c r="K8" s="3"/>
      <c r="L8" s="74" t="s">
        <v>14</v>
      </c>
      <c r="M8" s="75"/>
      <c r="N8" s="76"/>
      <c r="O8" s="2"/>
      <c r="P8" s="74" t="s">
        <v>18</v>
      </c>
      <c r="Q8" s="75"/>
      <c r="R8" s="76"/>
      <c r="S8" s="2"/>
    </row>
    <row r="9" spans="1:22" ht="21" thickBot="1">
      <c r="A9" s="2"/>
      <c r="B9" s="2"/>
      <c r="C9" s="71"/>
      <c r="D9" s="27" t="s">
        <v>23</v>
      </c>
      <c r="E9" s="28" t="s">
        <v>24</v>
      </c>
      <c r="F9" s="26" t="s">
        <v>25</v>
      </c>
      <c r="G9" s="2"/>
      <c r="H9" s="30" t="s">
        <v>11</v>
      </c>
      <c r="I9" s="29" t="s">
        <v>6</v>
      </c>
      <c r="J9" s="4"/>
      <c r="K9" s="4"/>
      <c r="L9" s="31" t="s">
        <v>26</v>
      </c>
      <c r="M9" s="28" t="s">
        <v>27</v>
      </c>
      <c r="N9" s="26" t="s">
        <v>28</v>
      </c>
      <c r="O9" s="2"/>
      <c r="P9" s="31" t="s">
        <v>29</v>
      </c>
      <c r="Q9" s="28" t="s">
        <v>30</v>
      </c>
      <c r="R9" s="26" t="s">
        <v>31</v>
      </c>
      <c r="S9" s="2"/>
      <c r="V9" t="s">
        <v>9</v>
      </c>
    </row>
    <row r="10" spans="1:22" ht="21.75" customHeight="1">
      <c r="A10" s="2"/>
      <c r="B10" s="25" t="s">
        <v>0</v>
      </c>
      <c r="C10" s="33"/>
      <c r="D10" s="34"/>
      <c r="E10" s="34"/>
      <c r="F10" s="34"/>
      <c r="G10" s="32"/>
      <c r="H10" s="43"/>
      <c r="I10" s="44"/>
      <c r="J10" s="5"/>
      <c r="K10" s="5">
        <f>H10+(I10/60)</f>
        <v>0</v>
      </c>
      <c r="L10" s="6">
        <f>IF(AND($H10="",$I10=""),"",IF($G$6="Sí",D10*SQRT($K10/8),1.4*D10*SQRT($K10/8)))</f>
      </c>
      <c r="M10" s="7">
        <f>IF(AND($H10="",$I10=""),"",IF($G$6="Sí",E10*SQRT($K10/8),1.4*E10*SQRT($K10/8)))</f>
      </c>
      <c r="N10" s="8">
        <f>IF(AND($H10="",$I10=""),"",F10*SQRT($K10/8))</f>
      </c>
      <c r="O10" s="2"/>
      <c r="P10" s="9">
        <f>IF(D10=0,"",IF($K10=0,"",IF($G$6="Sí",ROUND(((D10/0.5)^2)*($K10/8*100),0),ROUND(((1.4*D10/0.5)^2)*($K10/8*100),0))))</f>
      </c>
      <c r="Q10" s="50">
        <f>IF(E10=0,"",IF($K10=0,"",IF($G$6="Sí",ROUND(((E10/0.5)^2)*($K10/8*100),0),ROUND(((1.4*E10/0.5)^2)*($K10/8*100),0))))</f>
      </c>
      <c r="R10" s="10">
        <f>IF(F10=0,"",IF($K10=0,"",ROUND(((F10/0.5)^2)*($K10/8*100),0)))</f>
      </c>
      <c r="S10" s="2"/>
      <c r="V10" t="s">
        <v>10</v>
      </c>
    </row>
    <row r="11" spans="1:19" ht="21.75" customHeight="1">
      <c r="A11" s="2"/>
      <c r="B11" s="24" t="s">
        <v>1</v>
      </c>
      <c r="C11" s="35"/>
      <c r="D11" s="36"/>
      <c r="E11" s="37"/>
      <c r="F11" s="38"/>
      <c r="G11" s="32"/>
      <c r="H11" s="45"/>
      <c r="I11" s="46"/>
      <c r="J11" s="5"/>
      <c r="K11" s="5">
        <f>H11+(I11/60)</f>
        <v>0</v>
      </c>
      <c r="L11" s="13">
        <f>IF(AND($H11="",$I11=""),"",IF($G$6="Sí",D11*SQRT($K11/8),1.4*D11*SQRT($K11/8)))</f>
      </c>
      <c r="M11" s="11">
        <f>IF(AND($H11="",$I11=""),"",IF($G$6="Sí",E11*SQRT($K11/8),1.4*E11*SQRT($K11/8)))</f>
      </c>
      <c r="N11" s="12">
        <f>IF(AND($H11="",$I11=""),"",F11*SQRT($K11/8))</f>
      </c>
      <c r="O11" s="2"/>
      <c r="P11" s="51">
        <f>IF(D11=0,"",IF($K11=0,"",IF($G$6="Sí",ROUND(((D11/0.5)^2)*($K11/8*100),0),ROUND(((1.4*D11/0.5)^2)*($K11/8*100),0))))</f>
      </c>
      <c r="Q11" s="52">
        <f>IF(E11=0,"",IF($K11=0,"",IF($G$6="Sí",ROUND(((E11/0.5)^2)*($K11/8*100),0),ROUND(((1.4*E11/0.5)^2)*($K11/8*100),0))))</f>
      </c>
      <c r="R11" s="14">
        <f>IF(F11=0,"",IF($K11=0,"",ROUND(((F11/0.5)^2)*($K11/8*100),0)))</f>
      </c>
      <c r="S11" s="2"/>
    </row>
    <row r="12" spans="1:22" ht="21.75" customHeight="1">
      <c r="A12" s="2"/>
      <c r="B12" s="24" t="s">
        <v>2</v>
      </c>
      <c r="C12" s="35"/>
      <c r="D12" s="36"/>
      <c r="E12" s="37"/>
      <c r="F12" s="38"/>
      <c r="G12" s="32"/>
      <c r="H12" s="45"/>
      <c r="I12" s="46"/>
      <c r="J12" s="5"/>
      <c r="K12" s="5">
        <f>H12+(I12/60)</f>
        <v>0</v>
      </c>
      <c r="L12" s="13">
        <f>IF(AND($H12="",$I12=""),"",IF($G$6="Sí",D12*SQRT($K12/8),1.4*D12*SQRT($K12/8)))</f>
      </c>
      <c r="M12" s="11">
        <f>IF(AND($H12="",$I12=""),"",IF($G$6="Sí",E12*SQRT($K12/8),1.4*E12*SQRT($K12/8)))</f>
      </c>
      <c r="N12" s="12">
        <f>IF(AND($H12="",$I12=""),"",F12*SQRT($K12/8))</f>
      </c>
      <c r="O12" s="2"/>
      <c r="P12" s="51">
        <f>IF(D12=0,"",IF($K12=0,"",IF($G$6="Sí",ROUND(((D12/0.5)^2)*($K12/8*100),0),ROUND(((1.4*D12/0.5)^2)*($K12/8*100),0))))</f>
      </c>
      <c r="Q12" s="52">
        <f>IF(E12=0,"",IF($K12=0,"",IF($G$6="Sí",ROUND(((E12/0.5)^2)*($K12/8*100),0),ROUND(((1.4*E12/0.5)^2)*($K12/8*100),0))))</f>
      </c>
      <c r="R12" s="14">
        <f>IF(F12=0,"",IF($K12=0,"",ROUND(((F12/0.5)^2)*($K12/8*100),0)))</f>
      </c>
      <c r="S12" s="2"/>
      <c r="V12" s="1" t="s">
        <v>33</v>
      </c>
    </row>
    <row r="13" spans="1:22" ht="21.75" customHeight="1">
      <c r="A13" s="2"/>
      <c r="B13" s="24" t="s">
        <v>3</v>
      </c>
      <c r="C13" s="35"/>
      <c r="D13" s="36"/>
      <c r="E13" s="37"/>
      <c r="F13" s="38"/>
      <c r="G13" s="32"/>
      <c r="H13" s="45"/>
      <c r="I13" s="46"/>
      <c r="J13" s="5"/>
      <c r="K13" s="5">
        <f>H13+(I13/60)</f>
        <v>0</v>
      </c>
      <c r="L13" s="13">
        <f>IF(AND($H13="",$I13=""),"",IF($G$6="Sí",D13*SQRT($K13/8),1.4*D13*SQRT($K13/8)))</f>
      </c>
      <c r="M13" s="11">
        <f>IF(AND($H13="",$I13=""),"",IF($G$6="Sí",E13*SQRT($K13/8),1.4*E13*SQRT($K13/8)))</f>
      </c>
      <c r="N13" s="12">
        <f>IF(AND($H13="",$I13=""),"",F13*SQRT($K13/8))</f>
      </c>
      <c r="O13" s="2"/>
      <c r="P13" s="51">
        <f>IF(D13=0,"",IF($K13=0,"",IF($G$6="Sí",ROUND(((D13/0.5)^2)*($K13/8*100),0),ROUND(((1.4*D13/0.5)^2)*($K13/8*100),0))))</f>
      </c>
      <c r="Q13" s="52">
        <f>IF(E13=0,"",IF($K13=0,"",IF($G$6="Sí",ROUND(((E13/0.5)^2)*($K13/8*100),0),ROUND(((1.4*E13/0.5)^2)*($K13/8*100),0))))</f>
      </c>
      <c r="R13" s="14">
        <f>IF(F13=0,"",IF($K13=0,"",ROUND(((F13/0.5)^2)*($K13/8*100),0)))</f>
      </c>
      <c r="S13" s="2"/>
      <c r="V13" s="1" t="s">
        <v>15</v>
      </c>
    </row>
    <row r="14" spans="1:22" ht="21.75" customHeight="1">
      <c r="A14" s="2"/>
      <c r="B14" s="24" t="s">
        <v>4</v>
      </c>
      <c r="C14" s="35"/>
      <c r="D14" s="36"/>
      <c r="E14" s="37"/>
      <c r="F14" s="38"/>
      <c r="G14" s="32"/>
      <c r="H14" s="45"/>
      <c r="I14" s="46"/>
      <c r="J14" s="5"/>
      <c r="K14" s="5">
        <f>H14+(I14/60)</f>
        <v>0</v>
      </c>
      <c r="L14" s="13">
        <f>IF(AND($H14="",$I14=""),"",IF($G$6="Sí",D14*SQRT($K14/8),1.4*D14*SQRT($K14/8)))</f>
      </c>
      <c r="M14" s="11">
        <f>IF(AND($H14="",$I14=""),"",IF($G$6="Sí",E14*SQRT($K14/8),1.4*E14*SQRT($K14/8)))</f>
      </c>
      <c r="N14" s="12">
        <f>IF(AND($H14="",$I14=""),"",F14*SQRT($K14/8))</f>
      </c>
      <c r="O14" s="2"/>
      <c r="P14" s="51">
        <f>IF(D14=0,"",IF($K14=0,"",IF($G$6="Sí",ROUND(((D14/0.5)^2)*($K14/8*100),0),ROUND(((1.4*D14/0.5)^2)*($K14/8*100),0))))</f>
      </c>
      <c r="Q14" s="52">
        <f>IF(E14=0,"",IF($K14=0,"",IF($G$6="Sí",ROUND(((E14/0.5)^2)*($K14/8*100),0),ROUND(((1.4*E14/0.5)^2)*($K14/8*100),0))))</f>
      </c>
      <c r="R14" s="14">
        <f>IF(F14=0,"",IF($K14=0,"",ROUND(((F14/0.5)^2)*($K14/8*100),0)))</f>
      </c>
      <c r="S14" s="2"/>
      <c r="V14" s="1" t="s">
        <v>16</v>
      </c>
    </row>
    <row r="15" spans="1:19" ht="21.75" customHeight="1" thickBot="1">
      <c r="A15" s="2"/>
      <c r="B15" s="23" t="s">
        <v>5</v>
      </c>
      <c r="C15" s="39"/>
      <c r="D15" s="40"/>
      <c r="E15" s="41"/>
      <c r="F15" s="42"/>
      <c r="G15" s="32"/>
      <c r="H15" s="47"/>
      <c r="I15" s="48"/>
      <c r="J15" s="5"/>
      <c r="K15" s="5">
        <f>H15+(I15/60)</f>
        <v>0</v>
      </c>
      <c r="L15" s="17">
        <f>IF(AND($H15="",$I15=""),"",IF($G$6="Sí",D15*SQRT($K15/8),1.4*D15*SQRT($K15/8)))</f>
      </c>
      <c r="M15" s="15">
        <f>IF(AND($H15="",$I15=""),"",IF($G$6="Sí",E15*SQRT($K15/8),1.4*E15*SQRT($K15/8)))</f>
      </c>
      <c r="N15" s="16">
        <f>IF(AND($H15="",$I15=""),"",F15*SQRT($K15/8))</f>
      </c>
      <c r="O15" s="2"/>
      <c r="P15" s="53">
        <f>IF(D15=0,"",IF($K15=0,"",IF($G$6="Sí",ROUND(((D15/0.5)^2)*($K15/8*100),0),ROUND(((1.4*D15/0.5)^2)*($K15/8*100),0))))</f>
      </c>
      <c r="Q15" s="54">
        <f>IF(E15=0,"",IF($K15=0,"",IF($G$6="Sí",ROUND(((E15/0.5)^2)*($K15/8*100),0),ROUND(((1.4*E15/0.5)^2)*($K15/8*100),0))))</f>
      </c>
      <c r="R15" s="18">
        <f>IF(F15=0,"",IF($K15=0,"",ROUND(((F15/0.5)^2)*($K15/8*100),0)))</f>
      </c>
      <c r="S15" s="2"/>
    </row>
    <row r="16" spans="1:19" ht="15.75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39.75" customHeight="1" thickBot="1">
      <c r="A17" s="2"/>
      <c r="B17" s="2"/>
      <c r="C17" s="79" t="s">
        <v>17</v>
      </c>
      <c r="D17" s="80"/>
      <c r="E17" s="80"/>
      <c r="F17" s="80"/>
      <c r="G17" s="80"/>
      <c r="H17" s="19"/>
      <c r="I17" s="19"/>
      <c r="J17" s="19"/>
      <c r="K17" s="19"/>
      <c r="L17" s="74" t="s">
        <v>21</v>
      </c>
      <c r="M17" s="75"/>
      <c r="N17" s="76"/>
      <c r="O17" s="19"/>
      <c r="P17" s="74" t="s">
        <v>22</v>
      </c>
      <c r="Q17" s="75"/>
      <c r="R17" s="76"/>
      <c r="S17" s="2"/>
    </row>
    <row r="18" spans="1:19" ht="19.5" thickBot="1">
      <c r="A18" s="2"/>
      <c r="B18" s="2"/>
      <c r="C18" s="60" t="s">
        <v>7</v>
      </c>
      <c r="D18" s="61"/>
      <c r="E18" s="61"/>
      <c r="F18" s="61"/>
      <c r="G18" s="61"/>
      <c r="H18" s="61"/>
      <c r="I18" s="61"/>
      <c r="J18" s="2"/>
      <c r="K18" s="2"/>
      <c r="L18" s="17">
        <f>IF(AND(L10="",L11="",L12="",L13="",L14="",L15=""),"",SQRT(SUMSQ(L10:L15)))</f>
      </c>
      <c r="M18" s="15">
        <f>IF(AND(M10="",M11="",M12="",M13="",M14="",M15=""),"",SQRT(SUMSQ(M10:M15)))</f>
      </c>
      <c r="N18" s="16">
        <f>IF(AND(N10="",N11="",N12="",N13="",N14="",N15=""),"",SQRT(SUMSQ(N10:N15)))</f>
      </c>
      <c r="O18" s="2"/>
      <c r="P18" s="20">
        <f>IF(AND(P10="",P11="",P12="",P13="",P14="",P15=""),"",SUM(P10:P15))</f>
      </c>
      <c r="Q18" s="21">
        <f>IF(AND(Q10="",Q11="",Q12="",Q13="",Q14="",Q15=""),"",SUM(Q10:Q15))</f>
      </c>
      <c r="R18" s="22">
        <f>IF(AND(R10="",R11="",R12="",R13="",R14="",R15=""),"",SUM(R10:R15))</f>
      </c>
      <c r="S18" s="2"/>
    </row>
    <row r="19" spans="1:19" ht="15.75" customHeight="1" thickBot="1">
      <c r="A19" s="2"/>
      <c r="B19" s="2"/>
      <c r="C19" s="58">
        <f>IF(OR(L21="",L21=0),"",IF(L21&lt;=0.5,V12,IF(AND(L21&gt;0.5,L21&lt;=1.15),V13,V14)))</f>
      </c>
      <c r="D19" s="59"/>
      <c r="E19" s="59"/>
      <c r="F19" s="59"/>
      <c r="G19" s="59"/>
      <c r="H19" s="59"/>
      <c r="I19" s="59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38.25" customHeight="1" thickBot="1">
      <c r="A20" s="2"/>
      <c r="B20" s="2"/>
      <c r="C20" s="59"/>
      <c r="D20" s="59"/>
      <c r="E20" s="59"/>
      <c r="F20" s="59"/>
      <c r="G20" s="59"/>
      <c r="H20" s="59"/>
      <c r="I20" s="59"/>
      <c r="J20" s="2"/>
      <c r="K20" s="2"/>
      <c r="L20" s="74" t="s">
        <v>19</v>
      </c>
      <c r="M20" s="75"/>
      <c r="N20" s="76"/>
      <c r="O20" s="2"/>
      <c r="P20" s="74" t="s">
        <v>20</v>
      </c>
      <c r="Q20" s="75"/>
      <c r="R20" s="76"/>
      <c r="S20" s="2"/>
    </row>
    <row r="21" spans="1:19" ht="19.5" thickBot="1">
      <c r="A21" s="2"/>
      <c r="B21" s="2"/>
      <c r="C21" s="59"/>
      <c r="D21" s="59"/>
      <c r="E21" s="59"/>
      <c r="F21" s="59"/>
      <c r="G21" s="59"/>
      <c r="H21" s="59"/>
      <c r="I21" s="59"/>
      <c r="J21" s="2"/>
      <c r="K21" s="2"/>
      <c r="L21" s="62">
        <f>IF(AND(L18="",M18="",N18=""),"",MAX(L18:N18))</f>
      </c>
      <c r="M21" s="63"/>
      <c r="N21" s="64"/>
      <c r="O21" s="2"/>
      <c r="P21" s="55">
        <f>IF(AND(P18="",Q18="",R18=""),"",MAX(P18:R18))</f>
      </c>
      <c r="Q21" s="56"/>
      <c r="R21" s="57"/>
      <c r="S21" s="2"/>
    </row>
    <row r="22" spans="1:19" ht="15">
      <c r="A22" s="2"/>
      <c r="B22" s="2"/>
      <c r="C22" s="59"/>
      <c r="D22" s="59"/>
      <c r="E22" s="59"/>
      <c r="F22" s="59"/>
      <c r="G22" s="59"/>
      <c r="H22" s="59"/>
      <c r="I22" s="59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5">
      <c r="A23" s="2"/>
      <c r="B23" s="2"/>
      <c r="C23" s="59"/>
      <c r="D23" s="59"/>
      <c r="E23" s="59"/>
      <c r="F23" s="59"/>
      <c r="G23" s="59"/>
      <c r="H23" s="59"/>
      <c r="I23" s="59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5">
      <c r="A24" s="2"/>
      <c r="B24" s="2"/>
      <c r="C24" s="59"/>
      <c r="D24" s="59"/>
      <c r="E24" s="59"/>
      <c r="F24" s="59"/>
      <c r="G24" s="59"/>
      <c r="H24" s="59"/>
      <c r="I24" s="59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5">
      <c r="A25" s="2"/>
      <c r="B25" s="2"/>
      <c r="C25" s="59"/>
      <c r="D25" s="59"/>
      <c r="E25" s="59"/>
      <c r="F25" s="59"/>
      <c r="G25" s="59"/>
      <c r="H25" s="59"/>
      <c r="I25" s="59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49.5" customHeight="1">
      <c r="A26" s="2"/>
      <c r="B26" s="2"/>
      <c r="C26" s="59"/>
      <c r="D26" s="59"/>
      <c r="E26" s="59"/>
      <c r="F26" s="59"/>
      <c r="G26" s="59"/>
      <c r="H26" s="59"/>
      <c r="I26" s="59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</sheetData>
  <sheetProtection sheet="1" objects="1" scenarios="1" selectLockedCells="1"/>
  <mergeCells count="17">
    <mergeCell ref="C4:I4"/>
    <mergeCell ref="C8:C9"/>
    <mergeCell ref="C2:I2"/>
    <mergeCell ref="P8:R8"/>
    <mergeCell ref="L20:N20"/>
    <mergeCell ref="P17:R17"/>
    <mergeCell ref="P20:R20"/>
    <mergeCell ref="D6:F6"/>
    <mergeCell ref="L8:N8"/>
    <mergeCell ref="H8:I8"/>
    <mergeCell ref="C17:G17"/>
    <mergeCell ref="L17:N17"/>
    <mergeCell ref="P21:R21"/>
    <mergeCell ref="C19:I26"/>
    <mergeCell ref="C18:I18"/>
    <mergeCell ref="L21:N21"/>
    <mergeCell ref="D8:F8"/>
  </mergeCells>
  <conditionalFormatting sqref="L10:N15">
    <cfRule type="cellIs" priority="45" dxfId="28" operator="greaterThan">
      <formula>1.15</formula>
    </cfRule>
    <cfRule type="cellIs" priority="46" dxfId="6" operator="greaterThan">
      <formula>0.5</formula>
    </cfRule>
    <cfRule type="cellIs" priority="47" dxfId="29" operator="lessThanOrEqual">
      <formula>0.5</formula>
    </cfRule>
  </conditionalFormatting>
  <conditionalFormatting sqref="L10:N15">
    <cfRule type="cellIs" priority="41" dxfId="5" operator="equal">
      <formula>""</formula>
    </cfRule>
  </conditionalFormatting>
  <conditionalFormatting sqref="L18:N18">
    <cfRule type="cellIs" priority="30" dxfId="28" operator="greaterThan">
      <formula>1.15</formula>
    </cfRule>
    <cfRule type="cellIs" priority="31" dxfId="6" operator="greaterThan">
      <formula>0.5</formula>
    </cfRule>
    <cfRule type="cellIs" priority="32" dxfId="5" operator="lessThanOrEqual">
      <formula>0.5</formula>
    </cfRule>
  </conditionalFormatting>
  <conditionalFormatting sqref="L18:N18">
    <cfRule type="cellIs" priority="29" dxfId="5" operator="equal">
      <formula>""</formula>
    </cfRule>
  </conditionalFormatting>
  <conditionalFormatting sqref="L21">
    <cfRule type="cellIs" priority="26" dxfId="28" operator="greaterThan">
      <formula>1.15</formula>
    </cfRule>
    <cfRule type="cellIs" priority="27" dxfId="6" operator="greaterThan">
      <formula>0.5</formula>
    </cfRule>
    <cfRule type="cellIs" priority="28" dxfId="5" operator="lessThanOrEqual">
      <formula>0.5</formula>
    </cfRule>
  </conditionalFormatting>
  <conditionalFormatting sqref="L21">
    <cfRule type="cellIs" priority="25" dxfId="0" operator="equal">
      <formula>""</formula>
    </cfRule>
  </conditionalFormatting>
  <conditionalFormatting sqref="P10:R15">
    <cfRule type="cellIs" priority="22" dxfId="28" operator="greaterThan">
      <formula>529</formula>
    </cfRule>
    <cfRule type="cellIs" priority="23" dxfId="6" operator="greaterThan">
      <formula>100</formula>
    </cfRule>
    <cfRule type="cellIs" priority="24" dxfId="5" operator="lessThanOrEqual">
      <formula>100</formula>
    </cfRule>
  </conditionalFormatting>
  <conditionalFormatting sqref="P10:R15">
    <cfRule type="cellIs" priority="21" dxfId="5" operator="equal">
      <formula>""</formula>
    </cfRule>
  </conditionalFormatting>
  <conditionalFormatting sqref="P18:R18">
    <cfRule type="cellIs" priority="10" dxfId="28" operator="greaterThan">
      <formula>529</formula>
    </cfRule>
    <cfRule type="cellIs" priority="11" dxfId="6" operator="greaterThan">
      <formula>100</formula>
    </cfRule>
    <cfRule type="cellIs" priority="12" dxfId="5" operator="lessThanOrEqual">
      <formula>100</formula>
    </cfRule>
  </conditionalFormatting>
  <conditionalFormatting sqref="P18:R18">
    <cfRule type="cellIs" priority="9" dxfId="5" operator="equal">
      <formula>""</formula>
    </cfRule>
  </conditionalFormatting>
  <conditionalFormatting sqref="P21">
    <cfRule type="cellIs" priority="6" dxfId="28" operator="greaterThan">
      <formula>529</formula>
    </cfRule>
    <cfRule type="cellIs" priority="7" dxfId="6" operator="greaterThan">
      <formula>100</formula>
    </cfRule>
    <cfRule type="cellIs" priority="8" dxfId="5" operator="lessThanOrEqual">
      <formula>100</formula>
    </cfRule>
  </conditionalFormatting>
  <conditionalFormatting sqref="P21">
    <cfRule type="cellIs" priority="5" dxfId="0" operator="equal">
      <formula>""</formula>
    </cfRule>
  </conditionalFormatting>
  <conditionalFormatting sqref="C19">
    <cfRule type="expression" priority="2" dxfId="28">
      <formula>$L$21&gt;1.15</formula>
    </cfRule>
    <cfRule type="expression" priority="3" dxfId="2">
      <formula>AND($L$21&gt;0.5,$L$21&lt;=1.15)</formula>
    </cfRule>
    <cfRule type="expression" priority="4" dxfId="30">
      <formula>$L$21&lt;=0.5</formula>
    </cfRule>
  </conditionalFormatting>
  <conditionalFormatting sqref="C19:I26">
    <cfRule type="expression" priority="1" dxfId="0">
      <formula>$L$21=""</formula>
    </cfRule>
  </conditionalFormatting>
  <dataValidations count="1">
    <dataValidation type="list" allowBlank="1" showInputMessage="1" showErrorMessage="1" sqref="G6">
      <formula1>$V$9:$V$10</formula1>
    </dataValidation>
  </dataValidations>
  <printOptions/>
  <pageMargins left="0.3937007874015748" right="0.03937007874015748" top="0.5905511811023623" bottom="0.03937007874015748" header="0.31496062992125984" footer="0.03937007874015748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2019-05-27T09:18:49Z</dcterms:modified>
  <cp:category/>
  <cp:version/>
  <cp:contentType/>
  <cp:contentStatus/>
</cp:coreProperties>
</file>